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<sst xmlns="http://schemas.openxmlformats.org/spreadsheetml/2006/main" count="174" uniqueCount="157">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</sst>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473298"/>
        <c:axId val="23824227"/>
      </c:scatterChart>
      <c:valAx>
        <c:axId val="32473298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824227"/>
        <c:crossesAt val="-40"/>
        <c:crossBetween val="midCat"/>
        <c:dispUnits/>
        <c:majorUnit val="10"/>
      </c:valAx>
      <c:valAx>
        <c:axId val="23824227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73298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091452"/>
        <c:axId val="50714205"/>
      </c:scatterChart>
      <c:valAx>
        <c:axId val="1309145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714205"/>
        <c:crossesAt val="-65"/>
        <c:crossBetween val="midCat"/>
        <c:dispUnits/>
        <c:majorUnit val="10"/>
      </c:valAx>
      <c:valAx>
        <c:axId val="50714205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91452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1250MHz ITM/Average Ground/Continental Temperate/Flat/50%,50%,50% Gr=41.9dBi hbw=1.4 ARSRb1 Horiz elev=2 Rin=.2km Rout=20km NF=3.6dB Losses=0dB tranht=2m Iagg+Isngl I/N=-10dB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7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0.022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-59.57588392109498</c:v>
                </c:pt>
                <c:pt idx="1">
                  <c:v>-61.42836792835631</c:v>
                </c:pt>
                <c:pt idx="2">
                  <c:v>-67.29227667450004</c:v>
                </c:pt>
                <c:pt idx="3">
                  <c:v>-77.29227667450004</c:v>
                </c:pt>
                <c:pt idx="4">
                  <c:v>-87.29227667450004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53774662"/>
        <c:axId val="14209911"/>
      </c:scatterChart>
      <c:valAx>
        <c:axId val="5377466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209911"/>
        <c:crossesAt val="-90"/>
        <c:crossBetween val="midCat"/>
        <c:dispUnits/>
        <c:majorUnit val="10"/>
      </c:valAx>
      <c:valAx>
        <c:axId val="14209911"/>
        <c:scaling>
          <c:orientation val="minMax"/>
          <c:max val="-4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7466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>
        <v>2</v>
      </c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1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1.3256511638889343</v>
      </c>
      <c r="J3" s="8">
        <v>41.8</v>
      </c>
      <c r="K3" s="6"/>
      <c r="M3" s="69">
        <v>1.4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/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1250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0.2</v>
      </c>
      <c r="C6" s="6"/>
      <c r="D6" s="6"/>
      <c r="E6" s="6"/>
      <c r="F6" s="6"/>
      <c r="G6" s="6"/>
      <c r="H6" s="6"/>
      <c r="I6" s="8"/>
      <c r="J6" s="59">
        <v>3.6</v>
      </c>
      <c r="K6" s="59">
        <v>0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-10</v>
      </c>
      <c r="G7" s="61">
        <v>-59.31128607111805</v>
      </c>
      <c r="H7" s="61">
        <v>0.7897167722697181</v>
      </c>
      <c r="I7" s="8">
        <v>2</v>
      </c>
      <c r="J7" s="68">
        <f>10*LOG(1.38E-23*290*1000000)+30+J6</f>
        <v>-110.37722915699808</v>
      </c>
      <c r="K7" s="18" t="s">
        <v>71</v>
      </c>
      <c r="L7" s="8">
        <v>0.69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Horiz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41.8</v>
      </c>
      <c r="C9" s="43">
        <f>10^(B9/10)</f>
        <v>15135.612484362096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28.601209135987634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1.4</v>
      </c>
      <c r="C10" s="43">
        <f>RADIANS(B10)</f>
        <v>0.024434609527920613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8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125651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489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199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0.022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0.022</v>
      </c>
      <c r="H23" s="55">
        <v>0.005</v>
      </c>
      <c r="I23" s="55">
        <v>0.08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-59.57588392109498</v>
      </c>
      <c r="H24" s="13">
        <v>-74.53566592015558</v>
      </c>
      <c r="I24" s="13">
        <v>-50.01432905663188</v>
      </c>
      <c r="J24" s="13">
        <v>-46.588370467771384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-61.42836792835631</v>
      </c>
      <c r="H25" s="15">
        <v>-74.61849752460343</v>
      </c>
      <c r="I25" s="15">
        <v>-56.53194438608922</v>
      </c>
      <c r="J25" s="15">
        <v>-56.58837046777139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-67.29227667450004</v>
      </c>
      <c r="H26" s="15">
        <v>-75.37002199019824</v>
      </c>
      <c r="I26" s="15">
        <v>-66.53194438608925</v>
      </c>
      <c r="J26" s="15">
        <v>-66.5883704677714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ARSRb1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-77.29227667450004</v>
      </c>
      <c r="H27" s="15">
        <v>-77.83884007787661</v>
      </c>
      <c r="I27" s="15">
        <v>-76.53194438608924</v>
      </c>
      <c r="J27" s="15">
        <v>-76.5883704677714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-87.29227667450004</v>
      </c>
      <c r="H28" s="15">
        <v>-87.83884007787661</v>
      </c>
      <c r="I28" s="15">
        <v>-86.53194438608924</v>
      </c>
      <c r="J28" s="15">
        <v>-86.5883704677714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